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1295" windowHeight="649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<sst xmlns="http://schemas.openxmlformats.org/spreadsheetml/2006/main" count="138" uniqueCount="94">
  <si>
    <t>Yearly flat fee @ $20.00</t>
  </si>
  <si>
    <t>Date Budget Completed:</t>
  </si>
  <si>
    <t>District:</t>
  </si>
  <si>
    <t>Cost Per</t>
  </si>
  <si>
    <t>No. of</t>
  </si>
  <si>
    <t>Total</t>
  </si>
  <si>
    <t>Unit</t>
  </si>
  <si>
    <t>Cost</t>
  </si>
  <si>
    <t>Scout/Unit</t>
  </si>
  <si>
    <t>Actual Budget</t>
  </si>
  <si>
    <t>Committee</t>
  </si>
  <si>
    <t>Treasurer:</t>
  </si>
  <si>
    <t>INCOME:</t>
  </si>
  <si>
    <t>Surplus From Prior Year (Beginning Fund Balance)</t>
  </si>
  <si>
    <t>Popcorn</t>
  </si>
  <si>
    <t>Chairperson:</t>
  </si>
  <si>
    <t>Scouts/</t>
  </si>
  <si>
    <t>Adults</t>
  </si>
  <si>
    <t>Location</t>
  </si>
  <si>
    <t>Annual</t>
  </si>
  <si>
    <t>PROGRAM EXPENSES:</t>
  </si>
  <si>
    <t>$</t>
  </si>
  <si>
    <t>UNIT DETAIL:</t>
  </si>
  <si>
    <t>Ideally 100% of Youth included in</t>
  </si>
  <si>
    <r>
      <t xml:space="preserve">etc. @ $12.00 </t>
    </r>
    <r>
      <rPr>
        <u val="single"/>
        <sz val="10"/>
        <rFont val="Arial"/>
        <family val="2"/>
      </rPr>
      <t>ea</t>
    </r>
  </si>
  <si>
    <t>Blue &amp; Gold Dinner</t>
  </si>
  <si>
    <t>Pinewood Derby</t>
  </si>
  <si>
    <t>Graduation</t>
  </si>
  <si>
    <t>Other (1)</t>
  </si>
  <si>
    <t>Field Trip (2)</t>
  </si>
  <si>
    <t>Field Trip (3)</t>
  </si>
  <si>
    <t>Field Trip (1)</t>
  </si>
  <si>
    <t>Hand Books/Neckerchiefs</t>
  </si>
  <si>
    <t xml:space="preserve"> </t>
  </si>
  <si>
    <r>
      <t xml:space="preserve">(1) for each Youth @ $10 </t>
    </r>
    <r>
      <rPr>
        <u val="single"/>
        <sz val="10"/>
        <rFont val="Arial"/>
        <family val="2"/>
      </rPr>
      <t>ea</t>
    </r>
  </si>
  <si>
    <t>Ceremony Supplies, Bridge Cross-</t>
  </si>
  <si>
    <t>ings, camping items, etc.</t>
  </si>
  <si>
    <t>Pack #:</t>
  </si>
  <si>
    <t>Cubmaster:</t>
  </si>
  <si>
    <t>Asst</t>
  </si>
  <si>
    <t>Projected # of Cub Scouts:</t>
  </si>
  <si>
    <t>Other Income Source (parent payments, etc.)</t>
  </si>
  <si>
    <t>Gross Sales</t>
  </si>
  <si>
    <t>Commission</t>
  </si>
  <si>
    <t>x</t>
  </si>
  <si>
    <t>Need</t>
  </si>
  <si>
    <t>=</t>
  </si>
  <si>
    <t xml:space="preserve"> / </t>
  </si>
  <si>
    <t>50 Cub Scouts</t>
  </si>
  <si>
    <t>POPCORN SALES GOAL PER CUB SCOUT</t>
  </si>
  <si>
    <t>Pack Goal</t>
  </si>
  <si>
    <t># Cub Scouts</t>
  </si>
  <si>
    <t>Scout Goal</t>
  </si>
  <si>
    <r>
      <t xml:space="preserve">Total Subscriptions @ $12.00 </t>
    </r>
    <r>
      <rPr>
        <u val="single"/>
        <sz val="10"/>
        <rFont val="Arial"/>
        <family val="2"/>
      </rPr>
      <t>ea</t>
    </r>
  </si>
  <si>
    <t>2007-2008 PACK OPERATING BUDGET</t>
  </si>
  <si>
    <r>
      <t xml:space="preserve">Total Youth + Adults @ $10.00 </t>
    </r>
    <r>
      <rPr>
        <u val="single"/>
        <sz val="10"/>
        <rFont val="Arial"/>
        <family val="2"/>
      </rPr>
      <t>ea</t>
    </r>
  </si>
  <si>
    <r>
      <t xml:space="preserve">Total Youth + Adults @ $_____ </t>
    </r>
    <r>
      <rPr>
        <u val="single"/>
        <sz val="10"/>
        <rFont val="Arial"/>
        <family val="2"/>
      </rPr>
      <t>ea</t>
    </r>
  </si>
  <si>
    <t>*  Many packs include all or a portion of the Cub Scout Resident Camp or Day Camp fee in the annual budget.  This helps ensure that all Cub Scouts have the opportunity to attend. Pack budgeting should include payments on time and qualifying for any discounts offered for early and/or on-time payments.</t>
  </si>
  <si>
    <t>Sample Pack Budget</t>
  </si>
  <si>
    <t>Activity Pins, Belt loops, Ranks,</t>
  </si>
  <si>
    <t>Thank You's, Veteran Awards etc</t>
  </si>
  <si>
    <r>
      <t xml:space="preserve">_____ Leaders @ $_____ </t>
    </r>
    <r>
      <rPr>
        <u val="single"/>
        <sz val="10"/>
        <rFont val="Arial"/>
        <family val="2"/>
      </rPr>
      <t>ea</t>
    </r>
  </si>
  <si>
    <t>Registration Fees (1)</t>
  </si>
  <si>
    <t>Unit Charter Fee (2)</t>
  </si>
  <si>
    <r>
      <t xml:space="preserve">Boys' Life </t>
    </r>
    <r>
      <rPr>
        <sz val="10"/>
        <rFont val="Arial"/>
        <family val="2"/>
      </rPr>
      <t>(3)</t>
    </r>
  </si>
  <si>
    <t>Accident Insurance Fees (4)</t>
  </si>
  <si>
    <t>Advancement (5)</t>
  </si>
  <si>
    <t>Recognition (5)</t>
  </si>
  <si>
    <t>Special Events (6)</t>
  </si>
  <si>
    <t>Special Activities (6)</t>
  </si>
  <si>
    <t>Pack Leaders</t>
  </si>
  <si>
    <t>Program Materials (8)</t>
  </si>
  <si>
    <t>Cub Leader Basic Training (9)</t>
  </si>
  <si>
    <t>Full Uniforms (10)</t>
  </si>
  <si>
    <t>Reserve Fund (11)</t>
  </si>
  <si>
    <t>Other Expenses (12)</t>
  </si>
  <si>
    <t>Every Cub Scout in Full Uniform</t>
  </si>
  <si>
    <t>Registration Scholarships</t>
  </si>
  <si>
    <t>Contingency Funds</t>
  </si>
  <si>
    <t>A) TOTAL UNIT BUDGETED PROGRAM EXPENSES</t>
  </si>
  <si>
    <t>B) INCOME SUB TOTAL</t>
  </si>
  <si>
    <t>C) TOTAL FUNDRAISING NEED (A minus B)</t>
  </si>
  <si>
    <t>Camp (7)</t>
  </si>
  <si>
    <t>Cub Scout Day Camp</t>
  </si>
  <si>
    <t>Cub Scout Resident Camp</t>
  </si>
  <si>
    <t>Webelos Resident Camp</t>
  </si>
  <si>
    <t>Family Camp</t>
  </si>
  <si>
    <t>Leader's Fees</t>
  </si>
  <si>
    <t>July 15th</t>
  </si>
  <si>
    <t>Susquehanna</t>
  </si>
  <si>
    <t>Annual Dues (Monthly Amount X 10 or 12 Months)</t>
  </si>
  <si>
    <t>(+/- 35% includes qualifying for all bonus dollars)</t>
  </si>
  <si>
    <r>
      <t>POPCORN SALE PACK BUDGET</t>
    </r>
    <r>
      <rPr>
        <sz val="10"/>
        <rFont val="Arial"/>
        <family val="2"/>
      </rPr>
      <t xml:space="preserve">  (Should equal C above)</t>
    </r>
  </si>
  <si>
    <t>(Check with your local council for commission percentage and bonuses)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</si>
</sst>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11">
    <font>
      <sz val="10"/>
      <name val="Arial"/>
      <family val="0"/>
    </font>
    <font>
      <b/>
      <sz val="10"/>
      <name val="Arial"/>
      <family val="2"/>
    </font>
    <font>
      <u val="single"/>
      <sz val="10"/>
      <name val="Arial"/>
      <family val="2"/>
    </font>
    <font>
      <b/>
      <sz val="12"/>
      <name val="Arial"/>
      <family val="2"/>
    </font>
    <font>
      <b/>
      <sz val="14"/>
      <name val="Arial"/>
      <family val="2"/>
    </font>
    <font>
      <b/>
      <sz val="9"/>
      <name val="Arial"/>
      <family val="2"/>
    </font>
    <font>
      <sz val="9"/>
      <name val="Arial"/>
      <family val="2"/>
    </font>
    <font>
      <sz val="8"/>
      <name val="Arial"/>
      <family val="2"/>
    </font>
    <font>
      <i/>
      <sz val="10"/>
      <name val="Arial"/>
      <family val="2"/>
    </font>
    <font>
      <u val="single"/>
      <sz val="10"/>
      <color indexed="12"/>
      <name val="Arial"/>
      <family val="0"/>
    </font>
    <font>
      <u val="single"/>
      <sz val="10"/>
      <color indexed="36"/>
      <name val="Arial"/>
      <family val="0"/>
    </font>
  </fonts>
  <fills count="3">
    <fill>
      <patternFill/>
    </fill>
    <fill>
      <patternFill patternType="gray125"/>
    </fill>
    <fill>
      <patternFill patternType="solid">
        <fgColor indexed="43"/>
        <bgColor indexed="64"/>
      </patternFill>
    </fill>
  </fills>
  <borders count="7">
    <border>
      <left/>
      <right/>
      <top/>
      <bottom/>
      <diagonal/>
    </border>
    <border>
      <left>
        <color indexed="63"/>
      </left>
      <right>
        <color indexed="63"/>
      </right>
      <top>
        <color indexed="63"/>
      </top>
      <bottom style="thin"/>
    </border>
    <border>
      <left>
        <color indexed="63"/>
      </left>
      <right>
        <color indexed="63"/>
      </right>
      <top>
        <color indexed="63"/>
      </top>
      <bottom style="thick"/>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medium"/>
      <bottom style="medium"/>
    </border>
    <border>
      <left style="medium"/>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100">
    <xf numFmtId="0" fontId="0" fillId="0" borderId="0" xfId="0" applyAlignment="1">
      <alignment/>
    </xf>
    <xf numFmtId="0" fontId="1" fillId="0" borderId="0" xfId="0" applyFont="1" applyBorder="1" applyAlignment="1">
      <alignment horizontal="center" vertical="center"/>
    </xf>
    <xf numFmtId="0" fontId="0" fillId="0" borderId="0" xfId="0" applyFont="1" applyBorder="1" applyAlignment="1">
      <alignment vertical="center"/>
    </xf>
    <xf numFmtId="0" fontId="0" fillId="0" borderId="0" xfId="0" applyFont="1" applyAlignment="1">
      <alignment vertical="center"/>
    </xf>
    <xf numFmtId="0" fontId="1" fillId="2" borderId="0" xfId="0" applyFont="1" applyFill="1" applyBorder="1" applyAlignment="1">
      <alignment horizontal="center" vertical="center"/>
    </xf>
    <xf numFmtId="44" fontId="1" fillId="2" borderId="0" xfId="17" applyFont="1" applyFill="1" applyBorder="1" applyAlignment="1">
      <alignment horizontal="center" vertical="center"/>
    </xf>
    <xf numFmtId="0" fontId="0" fillId="2" borderId="0" xfId="0" applyFont="1" applyFill="1" applyBorder="1" applyAlignment="1">
      <alignment horizontal="center" vertical="center"/>
    </xf>
    <xf numFmtId="44" fontId="0" fillId="2" borderId="0" xfId="17" applyFont="1" applyFill="1" applyBorder="1" applyAlignment="1">
      <alignment vertical="center"/>
    </xf>
    <xf numFmtId="0" fontId="0" fillId="0" borderId="0" xfId="0" applyFont="1" applyBorder="1" applyAlignment="1">
      <alignment horizontal="center" vertical="center"/>
    </xf>
    <xf numFmtId="0" fontId="1" fillId="0" borderId="0" xfId="0" applyFont="1" applyFill="1" applyBorder="1" applyAlignment="1">
      <alignment horizontal="center" vertical="center"/>
    </xf>
    <xf numFmtId="44" fontId="1" fillId="0" borderId="0" xfId="17" applyFont="1" applyFill="1" applyBorder="1" applyAlignment="1">
      <alignment horizontal="center" vertical="center"/>
    </xf>
    <xf numFmtId="0" fontId="1" fillId="2" borderId="1" xfId="0" applyFont="1" applyFill="1" applyBorder="1" applyAlignment="1">
      <alignment horizontal="center" vertical="center"/>
    </xf>
    <xf numFmtId="44" fontId="1" fillId="2" borderId="1" xfId="17" applyFont="1" applyFill="1" applyBorder="1" applyAlignment="1">
      <alignment horizontal="center" vertical="center"/>
    </xf>
    <xf numFmtId="0" fontId="1" fillId="0" borderId="0" xfId="0" applyFont="1" applyBorder="1" applyAlignment="1">
      <alignment vertical="center"/>
    </xf>
    <xf numFmtId="0" fontId="1" fillId="0" borderId="1" xfId="0" applyFont="1" applyFill="1" applyBorder="1" applyAlignment="1">
      <alignment horizontal="center" vertical="center"/>
    </xf>
    <xf numFmtId="44" fontId="1" fillId="0" borderId="1" xfId="17" applyFont="1" applyFill="1" applyBorder="1" applyAlignment="1">
      <alignment horizontal="center" vertical="center"/>
    </xf>
    <xf numFmtId="0" fontId="1" fillId="0" borderId="2" xfId="0" applyFont="1" applyBorder="1" applyAlignment="1">
      <alignment vertical="center"/>
    </xf>
    <xf numFmtId="0" fontId="0" fillId="2" borderId="0" xfId="0" applyFont="1" applyFill="1" applyAlignment="1">
      <alignment vertical="center"/>
    </xf>
    <xf numFmtId="0" fontId="0" fillId="0" borderId="0" xfId="0" applyFont="1" applyFill="1" applyAlignment="1">
      <alignment vertical="center"/>
    </xf>
    <xf numFmtId="0" fontId="0" fillId="0" borderId="0" xfId="0" applyFont="1" applyFill="1" applyBorder="1" applyAlignment="1">
      <alignment horizontal="center" vertical="center"/>
    </xf>
    <xf numFmtId="44" fontId="0" fillId="0" borderId="0" xfId="17" applyFont="1" applyFill="1" applyBorder="1" applyAlignment="1">
      <alignment vertical="center"/>
    </xf>
    <xf numFmtId="44" fontId="0" fillId="2" borderId="3" xfId="17" applyFont="1" applyFill="1" applyBorder="1" applyAlignment="1">
      <alignment horizontal="center" vertical="center"/>
    </xf>
    <xf numFmtId="44" fontId="0" fillId="2" borderId="0" xfId="17" applyFont="1" applyFill="1" applyBorder="1" applyAlignment="1">
      <alignment horizontal="center" vertical="center"/>
    </xf>
    <xf numFmtId="0" fontId="0" fillId="2" borderId="3" xfId="0" applyFont="1" applyFill="1" applyBorder="1" applyAlignment="1">
      <alignment horizontal="center" vertical="center"/>
    </xf>
    <xf numFmtId="44" fontId="0" fillId="2" borderId="3" xfId="17" applyFont="1" applyFill="1" applyBorder="1" applyAlignment="1">
      <alignment vertical="center"/>
    </xf>
    <xf numFmtId="44" fontId="0" fillId="0" borderId="0" xfId="17" applyFont="1" applyFill="1" applyBorder="1" applyAlignment="1">
      <alignment horizontal="center" vertical="center"/>
    </xf>
    <xf numFmtId="44" fontId="0" fillId="2" borderId="1" xfId="17" applyFont="1" applyFill="1" applyBorder="1" applyAlignment="1">
      <alignment horizontal="center" vertical="center"/>
    </xf>
    <xf numFmtId="0" fontId="0" fillId="2" borderId="1" xfId="0" applyFont="1" applyFill="1" applyBorder="1" applyAlignment="1">
      <alignment horizontal="center" vertical="center"/>
    </xf>
    <xf numFmtId="44" fontId="0" fillId="2" borderId="1" xfId="17" applyFont="1" applyFill="1" applyBorder="1" applyAlignment="1">
      <alignment vertical="center"/>
    </xf>
    <xf numFmtId="0" fontId="0" fillId="0" borderId="1" xfId="0" applyFont="1" applyBorder="1" applyAlignment="1">
      <alignment vertical="center"/>
    </xf>
    <xf numFmtId="0" fontId="0" fillId="0" borderId="3" xfId="0" applyFont="1" applyBorder="1" applyAlignment="1">
      <alignment vertical="center"/>
    </xf>
    <xf numFmtId="44" fontId="0" fillId="2" borderId="4" xfId="17" applyFont="1" applyFill="1" applyBorder="1" applyAlignment="1">
      <alignment vertical="center"/>
    </xf>
    <xf numFmtId="44" fontId="0" fillId="2" borderId="5" xfId="17" applyFont="1" applyFill="1" applyBorder="1" applyAlignment="1">
      <alignment vertical="center"/>
    </xf>
    <xf numFmtId="44" fontId="0" fillId="2" borderId="2" xfId="17" applyFont="1" applyFill="1" applyBorder="1" applyAlignment="1">
      <alignment horizontal="center" vertical="center"/>
    </xf>
    <xf numFmtId="0" fontId="0" fillId="2" borderId="2" xfId="0" applyFont="1" applyFill="1" applyBorder="1" applyAlignment="1">
      <alignment horizontal="center" vertical="center"/>
    </xf>
    <xf numFmtId="44" fontId="0" fillId="2" borderId="2" xfId="17" applyFont="1" applyFill="1" applyBorder="1" applyAlignment="1">
      <alignment vertical="center"/>
    </xf>
    <xf numFmtId="0" fontId="0" fillId="0" borderId="2" xfId="0" applyFont="1" applyBorder="1" applyAlignment="1">
      <alignment vertical="center"/>
    </xf>
    <xf numFmtId="44" fontId="0" fillId="0" borderId="2" xfId="17" applyFont="1" applyFill="1" applyBorder="1" applyAlignment="1">
      <alignment horizontal="center" vertical="center"/>
    </xf>
    <xf numFmtId="0" fontId="0" fillId="0" borderId="2" xfId="0" applyFont="1" applyFill="1" applyBorder="1" applyAlignment="1">
      <alignment horizontal="center" vertical="center"/>
    </xf>
    <xf numFmtId="44" fontId="0" fillId="0" borderId="2" xfId="17" applyFont="1" applyFill="1" applyBorder="1" applyAlignment="1">
      <alignment vertical="center"/>
    </xf>
    <xf numFmtId="44" fontId="0" fillId="0" borderId="0" xfId="0" applyNumberFormat="1" applyFont="1" applyFill="1" applyBorder="1" applyAlignment="1">
      <alignment horizontal="center" vertical="center"/>
    </xf>
    <xf numFmtId="0" fontId="1" fillId="2" borderId="0" xfId="0" applyFont="1" applyFill="1" applyBorder="1" applyAlignment="1">
      <alignment horizontal="right" vertical="center"/>
    </xf>
    <xf numFmtId="15" fontId="1" fillId="2" borderId="1" xfId="17" applyNumberFormat="1" applyFont="1" applyFill="1" applyBorder="1" applyAlignment="1">
      <alignment horizontal="center" vertical="center"/>
    </xf>
    <xf numFmtId="0" fontId="1" fillId="0" borderId="0" xfId="0" applyFont="1" applyFill="1" applyBorder="1" applyAlignment="1">
      <alignment horizontal="right" vertical="center"/>
    </xf>
    <xf numFmtId="15" fontId="1" fillId="0" borderId="1" xfId="17" applyNumberFormat="1" applyFont="1" applyFill="1" applyBorder="1" applyAlignment="1">
      <alignment horizontal="center" vertical="center"/>
    </xf>
    <xf numFmtId="44" fontId="0" fillId="0" borderId="1" xfId="17" applyFont="1" applyBorder="1" applyAlignment="1">
      <alignment vertical="center"/>
    </xf>
    <xf numFmtId="0" fontId="1" fillId="0" borderId="3" xfId="0" applyFont="1" applyFill="1" applyBorder="1" applyAlignment="1">
      <alignment horizontal="center" vertical="center"/>
    </xf>
    <xf numFmtId="0" fontId="0" fillId="0" borderId="0" xfId="0" applyFont="1" applyAlignment="1">
      <alignment/>
    </xf>
    <xf numFmtId="0" fontId="0" fillId="0" borderId="0" xfId="0" applyFont="1" applyFill="1" applyAlignment="1">
      <alignment horizontal="center"/>
    </xf>
    <xf numFmtId="44" fontId="0" fillId="0" borderId="0" xfId="17" applyFont="1" applyFill="1" applyAlignment="1">
      <alignment/>
    </xf>
    <xf numFmtId="0" fontId="3" fillId="0" borderId="1" xfId="0" applyFont="1" applyFill="1" applyBorder="1" applyAlignment="1">
      <alignment horizontal="center" vertical="center"/>
    </xf>
    <xf numFmtId="0" fontId="3" fillId="2" borderId="1" xfId="0" applyFont="1" applyFill="1" applyBorder="1" applyAlignment="1">
      <alignment horizontal="center" vertical="center"/>
    </xf>
    <xf numFmtId="44" fontId="0" fillId="0" borderId="1" xfId="17" applyFont="1" applyFill="1" applyBorder="1" applyAlignment="1">
      <alignment horizontal="left" vertical="center"/>
    </xf>
    <xf numFmtId="44" fontId="0" fillId="2" borderId="0" xfId="17" applyFont="1" applyFill="1" applyBorder="1" applyAlignment="1">
      <alignment/>
    </xf>
    <xf numFmtId="9" fontId="0" fillId="2" borderId="0" xfId="0" applyNumberFormat="1" applyFont="1" applyFill="1" applyBorder="1" applyAlignment="1">
      <alignment horizontal="center"/>
    </xf>
    <xf numFmtId="0" fontId="0"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horizontal="center"/>
    </xf>
    <xf numFmtId="0" fontId="0" fillId="0" borderId="0" xfId="0" applyFont="1" applyAlignment="1">
      <alignment/>
    </xf>
    <xf numFmtId="44" fontId="0" fillId="0" borderId="0" xfId="17" applyFont="1" applyFill="1" applyBorder="1" applyAlignment="1">
      <alignment horizontal="left" vertical="center"/>
    </xf>
    <xf numFmtId="44" fontId="0" fillId="2" borderId="3" xfId="17" applyFont="1" applyFill="1" applyBorder="1" applyAlignment="1">
      <alignment horizontal="left" vertical="center"/>
    </xf>
    <xf numFmtId="42" fontId="0" fillId="2" borderId="6" xfId="17" applyNumberFormat="1" applyFont="1" applyFill="1" applyBorder="1" applyAlignment="1">
      <alignment vertical="center"/>
    </xf>
    <xf numFmtId="0" fontId="1" fillId="2" borderId="0" xfId="0" applyFont="1" applyFill="1" applyAlignment="1">
      <alignment horizontal="right"/>
    </xf>
    <xf numFmtId="9" fontId="0" fillId="2" borderId="1" xfId="0" applyNumberFormat="1" applyFont="1" applyFill="1" applyBorder="1" applyAlignment="1">
      <alignment horizontal="right"/>
    </xf>
    <xf numFmtId="42" fontId="2" fillId="2" borderId="0" xfId="17" applyNumberFormat="1" applyFont="1" applyFill="1" applyBorder="1" applyAlignment="1">
      <alignment/>
    </xf>
    <xf numFmtId="0" fontId="5" fillId="2" borderId="0" xfId="0" applyFont="1" applyFill="1" applyBorder="1" applyAlignment="1">
      <alignment horizontal="right" vertical="center"/>
    </xf>
    <xf numFmtId="44" fontId="0" fillId="0" borderId="6" xfId="17" applyFont="1" applyFill="1" applyBorder="1" applyAlignment="1">
      <alignment horizontal="left" vertical="center"/>
    </xf>
    <xf numFmtId="44" fontId="7" fillId="0" borderId="0" xfId="17" applyFont="1" applyFill="1" applyBorder="1" applyAlignment="1">
      <alignment horizontal="left" vertical="center"/>
    </xf>
    <xf numFmtId="0" fontId="6" fillId="0" borderId="0" xfId="0" applyFont="1" applyFill="1" applyBorder="1" applyAlignment="1">
      <alignment horizontal="center" vertical="center"/>
    </xf>
    <xf numFmtId="0" fontId="0" fillId="0" borderId="0" xfId="0" applyFont="1" applyFill="1" applyAlignment="1">
      <alignment horizontal="left"/>
    </xf>
    <xf numFmtId="42" fontId="0" fillId="2" borderId="1" xfId="17" applyNumberFormat="1" applyFont="1" applyFill="1" applyBorder="1" applyAlignment="1">
      <alignment vertical="center"/>
    </xf>
    <xf numFmtId="0" fontId="7" fillId="2" borderId="1" xfId="0" applyFont="1" applyFill="1" applyBorder="1" applyAlignment="1">
      <alignment horizontal="center" vertical="center"/>
    </xf>
    <xf numFmtId="0" fontId="8" fillId="0" borderId="0" xfId="0" applyFont="1" applyBorder="1" applyAlignment="1">
      <alignment vertical="center"/>
    </xf>
    <xf numFmtId="0" fontId="0" fillId="0" borderId="0" xfId="0" applyFont="1" applyFill="1" applyAlignment="1">
      <alignment horizontal="left" vertical="top"/>
    </xf>
    <xf numFmtId="0" fontId="0" fillId="0" borderId="0" xfId="0" applyFont="1" applyBorder="1" applyAlignment="1">
      <alignment horizontal="left" vertical="center" indent="1"/>
    </xf>
    <xf numFmtId="0" fontId="0" fillId="0" borderId="0" xfId="0" applyFont="1" applyBorder="1" applyAlignment="1">
      <alignment horizontal="left" vertical="center"/>
    </xf>
    <xf numFmtId="0" fontId="0" fillId="2" borderId="0" xfId="0" applyFont="1" applyFill="1" applyBorder="1" applyAlignment="1">
      <alignment vertical="center"/>
    </xf>
    <xf numFmtId="0" fontId="0" fillId="0" borderId="0" xfId="0" applyFont="1" applyFill="1" applyBorder="1" applyAlignment="1">
      <alignment horizontal="center" vertical="top" wrapText="1"/>
    </xf>
    <xf numFmtId="0" fontId="0" fillId="0" borderId="0" xfId="0" applyFont="1" applyBorder="1" applyAlignment="1">
      <alignment horizontal="center" vertical="center"/>
    </xf>
    <xf numFmtId="0" fontId="4" fillId="0" borderId="0" xfId="0" applyFont="1" applyBorder="1" applyAlignment="1">
      <alignment horizontal="center" vertical="center"/>
    </xf>
    <xf numFmtId="0" fontId="7" fillId="2" borderId="0" xfId="0" applyFont="1" applyFill="1" applyBorder="1" applyAlignment="1" quotePrefix="1">
      <alignment vertical="center"/>
    </xf>
    <xf numFmtId="0" fontId="7" fillId="0" borderId="0" xfId="0" applyFont="1" applyBorder="1" applyAlignment="1">
      <alignment vertical="center"/>
    </xf>
    <xf numFmtId="0" fontId="7" fillId="2" borderId="0" xfId="0" applyFont="1" applyFill="1" applyBorder="1" applyAlignment="1" quotePrefix="1">
      <alignment horizontal="center" vertical="center"/>
    </xf>
    <xf numFmtId="44" fontId="0" fillId="0" borderId="1" xfId="17" applyNumberFormat="1" applyFont="1" applyFill="1" applyBorder="1" applyAlignment="1">
      <alignment horizontal="left" vertical="center"/>
    </xf>
    <xf numFmtId="44" fontId="0" fillId="0" borderId="0" xfId="17" applyNumberFormat="1" applyFont="1" applyFill="1" applyBorder="1" applyAlignment="1">
      <alignment vertical="center"/>
    </xf>
    <xf numFmtId="44" fontId="0" fillId="0" borderId="0" xfId="0" applyNumberFormat="1" applyFont="1" applyAlignment="1">
      <alignment vertical="center"/>
    </xf>
    <xf numFmtId="44" fontId="0" fillId="0" borderId="0" xfId="17" applyNumberFormat="1" applyFont="1" applyFill="1" applyBorder="1" applyAlignment="1">
      <alignment horizontal="left" vertical="center"/>
    </xf>
    <xf numFmtId="44" fontId="0" fillId="0" borderId="6" xfId="17" applyNumberFormat="1" applyFont="1" applyFill="1" applyBorder="1" applyAlignment="1">
      <alignment horizontal="left" vertical="center"/>
    </xf>
    <xf numFmtId="44" fontId="0" fillId="0" borderId="1" xfId="17" applyNumberFormat="1" applyFont="1" applyFill="1" applyBorder="1" applyAlignment="1">
      <alignment horizontal="left"/>
    </xf>
    <xf numFmtId="44" fontId="0" fillId="0" borderId="0" xfId="17" applyNumberFormat="1" applyFont="1" applyFill="1" applyBorder="1" applyAlignment="1">
      <alignment horizontal="center" vertical="center"/>
    </xf>
    <xf numFmtId="44" fontId="1" fillId="0" borderId="0" xfId="17" applyNumberFormat="1" applyFont="1" applyFill="1" applyBorder="1" applyAlignment="1">
      <alignment horizontal="center" vertical="center"/>
    </xf>
    <xf numFmtId="44" fontId="0" fillId="0" borderId="2" xfId="17" applyNumberFormat="1" applyFont="1" applyFill="1" applyBorder="1" applyAlignment="1">
      <alignment horizontal="center" vertical="center"/>
    </xf>
    <xf numFmtId="1" fontId="0" fillId="0" borderId="1" xfId="17" applyNumberFormat="1" applyFont="1" applyFill="1" applyBorder="1" applyAlignment="1">
      <alignment horizontal="left" vertical="center"/>
    </xf>
    <xf numFmtId="1" fontId="0" fillId="0" borderId="0" xfId="0" applyNumberFormat="1" applyFont="1" applyFill="1" applyBorder="1" applyAlignment="1">
      <alignment horizontal="center" vertical="center"/>
    </xf>
    <xf numFmtId="1" fontId="0" fillId="0" borderId="0" xfId="0" applyNumberFormat="1" applyFont="1" applyAlignment="1">
      <alignment vertical="center"/>
    </xf>
    <xf numFmtId="1" fontId="0" fillId="0" borderId="1" xfId="0" applyNumberFormat="1" applyFont="1" applyFill="1" applyBorder="1" applyAlignment="1">
      <alignment horizontal="center" vertical="center"/>
    </xf>
    <xf numFmtId="1" fontId="0" fillId="0" borderId="0" xfId="17" applyNumberFormat="1" applyFont="1" applyFill="1" applyBorder="1" applyAlignment="1">
      <alignment horizontal="left" vertical="center"/>
    </xf>
    <xf numFmtId="1" fontId="1" fillId="0" borderId="0" xfId="0" applyNumberFormat="1" applyFont="1" applyFill="1" applyBorder="1" applyAlignment="1">
      <alignment horizontal="center" vertical="center"/>
    </xf>
    <xf numFmtId="39" fontId="0" fillId="0" borderId="1" xfId="17" applyNumberFormat="1" applyFont="1" applyFill="1" applyBorder="1" applyAlignment="1">
      <alignment horizontal="center"/>
    </xf>
    <xf numFmtId="37" fontId="0" fillId="0" borderId="1" xfId="17" applyNumberFormat="1" applyFont="1" applyFill="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81"/>
  <sheetViews>
    <sheetView tabSelected="1" workbookViewId="0" topLeftCell="A42">
      <selection activeCell="G58" sqref="G58"/>
    </sheetView>
  </sheetViews>
  <sheetFormatPr defaultColWidth="9.140625" defaultRowHeight="12.75"/>
  <cols>
    <col min="1" max="1" width="11.421875" style="48" bestFit="1" customWidth="1"/>
    <col min="2" max="2" width="2.7109375" style="48" customWidth="1"/>
    <col min="3" max="3" width="10.7109375" style="48" customWidth="1"/>
    <col min="4" max="4" width="2.7109375" style="48" customWidth="1"/>
    <col min="5" max="5" width="12.421875" style="49" customWidth="1"/>
    <col min="6" max="6" width="2.7109375" style="47" customWidth="1"/>
    <col min="7" max="7" width="26.421875" style="47" customWidth="1"/>
    <col min="8" max="8" width="13.00390625" style="47" customWidth="1"/>
    <col min="9" max="9" width="16.140625" style="47" customWidth="1"/>
    <col min="10" max="10" width="2.7109375" style="47" customWidth="1"/>
    <col min="11" max="11" width="11.28125" style="48" customWidth="1"/>
    <col min="12" max="12" width="2.7109375" style="48" customWidth="1"/>
    <col min="13" max="13" width="10.7109375" style="48" customWidth="1"/>
    <col min="14" max="14" width="2.7109375" style="48" customWidth="1"/>
    <col min="15" max="15" width="11.28125" style="49" customWidth="1"/>
    <col min="16" max="16384" width="9.140625" style="47" customWidth="1"/>
  </cols>
  <sheetData>
    <row r="1" spans="1:15" s="3" customFormat="1" ht="18">
      <c r="A1" s="11"/>
      <c r="B1" s="11"/>
      <c r="C1" s="51" t="s">
        <v>58</v>
      </c>
      <c r="D1" s="11"/>
      <c r="E1" s="12"/>
      <c r="F1" s="1"/>
      <c r="G1" s="79"/>
      <c r="H1" s="79"/>
      <c r="I1" s="79"/>
      <c r="J1" s="1"/>
      <c r="K1" s="14"/>
      <c r="L1" s="14"/>
      <c r="M1" s="50" t="s">
        <v>9</v>
      </c>
      <c r="N1" s="14"/>
      <c r="O1" s="15"/>
    </row>
    <row r="2" spans="1:15" s="3" customFormat="1" ht="18">
      <c r="A2" s="4" t="s">
        <v>19</v>
      </c>
      <c r="B2" s="4"/>
      <c r="C2" s="4" t="s">
        <v>4</v>
      </c>
      <c r="D2" s="4"/>
      <c r="E2" s="5" t="s">
        <v>5</v>
      </c>
      <c r="F2" s="2"/>
      <c r="G2" s="79" t="s">
        <v>54</v>
      </c>
      <c r="H2" s="79"/>
      <c r="I2" s="79"/>
      <c r="J2" s="2"/>
      <c r="K2" s="9" t="s">
        <v>19</v>
      </c>
      <c r="L2" s="9"/>
      <c r="M2" s="9" t="s">
        <v>4</v>
      </c>
      <c r="N2" s="9"/>
      <c r="O2" s="10" t="s">
        <v>5</v>
      </c>
    </row>
    <row r="3" spans="1:15" s="3" customFormat="1" ht="12.75" customHeight="1">
      <c r="A3" s="4" t="s">
        <v>3</v>
      </c>
      <c r="B3" s="4"/>
      <c r="C3" s="4" t="s">
        <v>16</v>
      </c>
      <c r="D3" s="4"/>
      <c r="E3" s="5" t="s">
        <v>6</v>
      </c>
      <c r="F3" s="2"/>
      <c r="G3" s="2"/>
      <c r="H3" s="2"/>
      <c r="I3" s="2"/>
      <c r="J3" s="2"/>
      <c r="K3" s="9" t="s">
        <v>3</v>
      </c>
      <c r="L3" s="9"/>
      <c r="M3" s="9" t="s">
        <v>16</v>
      </c>
      <c r="N3" s="9"/>
      <c r="O3" s="10" t="s">
        <v>6</v>
      </c>
    </row>
    <row r="4" spans="1:15" s="3" customFormat="1" ht="12.75" customHeight="1">
      <c r="A4" s="11" t="s">
        <v>8</v>
      </c>
      <c r="B4" s="4"/>
      <c r="C4" s="11" t="s">
        <v>17</v>
      </c>
      <c r="D4" s="4"/>
      <c r="E4" s="12" t="s">
        <v>7</v>
      </c>
      <c r="F4" s="2"/>
      <c r="G4" s="13" t="s">
        <v>20</v>
      </c>
      <c r="H4" s="2"/>
      <c r="I4" s="2"/>
      <c r="J4" s="2"/>
      <c r="K4" s="14" t="s">
        <v>8</v>
      </c>
      <c r="L4" s="9"/>
      <c r="M4" s="14" t="s">
        <v>17</v>
      </c>
      <c r="N4" s="9"/>
      <c r="O4" s="15" t="s">
        <v>7</v>
      </c>
    </row>
    <row r="5" spans="1:15" s="3" customFormat="1" ht="15" customHeight="1">
      <c r="A5" s="21">
        <v>10</v>
      </c>
      <c r="B5" s="4"/>
      <c r="C5" s="23">
        <v>60</v>
      </c>
      <c r="D5" s="4"/>
      <c r="E5" s="24">
        <f>+A5*C5</f>
        <v>600</v>
      </c>
      <c r="F5" s="2"/>
      <c r="G5" s="2" t="s">
        <v>62</v>
      </c>
      <c r="H5" s="2" t="s">
        <v>55</v>
      </c>
      <c r="I5" s="2"/>
      <c r="J5" s="2"/>
      <c r="K5" s="83">
        <v>10</v>
      </c>
      <c r="L5" s="9"/>
      <c r="M5" s="92"/>
      <c r="N5" s="9"/>
      <c r="O5" s="83">
        <f>K5*M5</f>
        <v>0</v>
      </c>
    </row>
    <row r="6" spans="1:15" s="3" customFormat="1" ht="12" customHeight="1">
      <c r="A6" s="22"/>
      <c r="B6" s="22"/>
      <c r="C6" s="6"/>
      <c r="D6" s="6"/>
      <c r="E6" s="7"/>
      <c r="F6" s="2"/>
      <c r="G6" s="2"/>
      <c r="H6" s="2"/>
      <c r="I6" s="2"/>
      <c r="J6" s="2"/>
      <c r="K6" s="89"/>
      <c r="L6" s="25"/>
      <c r="M6" s="93"/>
      <c r="N6" s="19"/>
      <c r="O6" s="84"/>
    </row>
    <row r="7" spans="1:15" s="3" customFormat="1" ht="12" customHeight="1">
      <c r="A7" s="26">
        <v>20</v>
      </c>
      <c r="B7" s="22"/>
      <c r="C7" s="27">
        <v>1</v>
      </c>
      <c r="D7" s="6"/>
      <c r="E7" s="28">
        <f>+A7*C7</f>
        <v>20</v>
      </c>
      <c r="F7" s="2"/>
      <c r="G7" s="2" t="s">
        <v>63</v>
      </c>
      <c r="H7" s="2" t="s">
        <v>0</v>
      </c>
      <c r="I7" s="2"/>
      <c r="J7" s="2"/>
      <c r="K7" s="86"/>
      <c r="L7" s="25"/>
      <c r="M7" s="93"/>
      <c r="N7" s="19"/>
      <c r="O7" s="83">
        <v>20</v>
      </c>
    </row>
    <row r="8" spans="1:15" s="3" customFormat="1" ht="12" customHeight="1">
      <c r="A8" s="22"/>
      <c r="B8" s="22"/>
      <c r="C8" s="6"/>
      <c r="D8" s="6"/>
      <c r="E8" s="7"/>
      <c r="F8" s="2"/>
      <c r="G8" s="2"/>
      <c r="H8" s="2"/>
      <c r="I8" s="2"/>
      <c r="J8" s="2"/>
      <c r="K8" s="89"/>
      <c r="L8" s="25"/>
      <c r="M8" s="93"/>
      <c r="N8" s="19"/>
      <c r="O8" s="84"/>
    </row>
    <row r="9" spans="1:15" s="3" customFormat="1" ht="12" customHeight="1">
      <c r="A9" s="26">
        <v>12</v>
      </c>
      <c r="B9" s="22"/>
      <c r="C9" s="27">
        <v>50</v>
      </c>
      <c r="D9" s="6"/>
      <c r="E9" s="28">
        <f>+A9*C9</f>
        <v>600</v>
      </c>
      <c r="F9" s="2"/>
      <c r="G9" s="72" t="s">
        <v>64</v>
      </c>
      <c r="H9" s="2" t="s">
        <v>53</v>
      </c>
      <c r="I9" s="2"/>
      <c r="J9" s="2"/>
      <c r="K9" s="83">
        <v>12</v>
      </c>
      <c r="L9" s="25"/>
      <c r="M9" s="92"/>
      <c r="N9" s="19"/>
      <c r="O9" s="83">
        <f>K9*M9</f>
        <v>0</v>
      </c>
    </row>
    <row r="10" spans="1:15" s="3" customFormat="1" ht="12" customHeight="1">
      <c r="A10" s="22"/>
      <c r="B10" s="22"/>
      <c r="C10" s="6"/>
      <c r="D10" s="6"/>
      <c r="E10" s="7"/>
      <c r="F10" s="2"/>
      <c r="G10" s="2"/>
      <c r="H10" s="2"/>
      <c r="I10" s="2"/>
      <c r="J10" s="2"/>
      <c r="K10" s="89"/>
      <c r="L10" s="25"/>
      <c r="M10" s="93"/>
      <c r="N10" s="19"/>
      <c r="O10" s="84"/>
    </row>
    <row r="11" spans="1:15" s="3" customFormat="1" ht="12" customHeight="1">
      <c r="A11" s="26">
        <v>1</v>
      </c>
      <c r="B11" s="22"/>
      <c r="C11" s="27">
        <v>60</v>
      </c>
      <c r="D11" s="6"/>
      <c r="E11" s="28">
        <f>+A11*C11</f>
        <v>60</v>
      </c>
      <c r="F11" s="2"/>
      <c r="G11" s="2" t="s">
        <v>65</v>
      </c>
      <c r="H11" s="2" t="s">
        <v>56</v>
      </c>
      <c r="I11" s="2"/>
      <c r="J11" s="2"/>
      <c r="K11" s="83">
        <v>0</v>
      </c>
      <c r="L11" s="25"/>
      <c r="M11" s="92"/>
      <c r="N11" s="19"/>
      <c r="O11" s="83">
        <f>K11*M11</f>
        <v>0</v>
      </c>
    </row>
    <row r="12" spans="1:15" s="3" customFormat="1" ht="12" customHeight="1">
      <c r="A12" s="22"/>
      <c r="B12" s="22"/>
      <c r="C12" s="6"/>
      <c r="D12" s="6"/>
      <c r="E12" s="7"/>
      <c r="F12" s="2"/>
      <c r="G12" s="2"/>
      <c r="H12" s="2"/>
      <c r="I12" s="2"/>
      <c r="J12" s="2"/>
      <c r="K12" s="89"/>
      <c r="L12" s="25"/>
      <c r="M12" s="93"/>
      <c r="N12" s="19"/>
      <c r="O12" s="84"/>
    </row>
    <row r="13" spans="1:15" s="3" customFormat="1" ht="12" customHeight="1">
      <c r="A13" s="22"/>
      <c r="B13" s="22"/>
      <c r="C13" s="6"/>
      <c r="D13" s="6"/>
      <c r="E13" s="7"/>
      <c r="F13" s="2"/>
      <c r="G13" s="2" t="s">
        <v>66</v>
      </c>
      <c r="H13" s="2" t="s">
        <v>23</v>
      </c>
      <c r="I13" s="2"/>
      <c r="J13" s="2"/>
      <c r="K13" s="89"/>
      <c r="L13" s="25"/>
      <c r="M13" s="93"/>
      <c r="N13" s="19"/>
      <c r="O13" s="84"/>
    </row>
    <row r="14" spans="1:15" s="3" customFormat="1" ht="12" customHeight="1">
      <c r="A14" s="22"/>
      <c r="B14" s="22"/>
      <c r="C14" s="6"/>
      <c r="D14" s="6"/>
      <c r="E14" s="7"/>
      <c r="F14" s="2"/>
      <c r="G14" s="2"/>
      <c r="H14" s="2" t="s">
        <v>59</v>
      </c>
      <c r="I14" s="2"/>
      <c r="J14" s="2"/>
      <c r="K14" s="85"/>
      <c r="M14" s="94"/>
      <c r="O14" s="85"/>
    </row>
    <row r="15" spans="1:15" s="3" customFormat="1" ht="12" customHeight="1">
      <c r="A15" s="26">
        <v>12</v>
      </c>
      <c r="B15" s="22"/>
      <c r="C15" s="27">
        <v>50</v>
      </c>
      <c r="D15" s="6"/>
      <c r="E15" s="28">
        <f>+A15*C15</f>
        <v>600</v>
      </c>
      <c r="F15" s="2"/>
      <c r="G15" s="2"/>
      <c r="H15" s="2" t="s">
        <v>24</v>
      </c>
      <c r="I15" s="2"/>
      <c r="J15" s="2"/>
      <c r="K15" s="83">
        <v>0</v>
      </c>
      <c r="L15" s="25"/>
      <c r="M15" s="95"/>
      <c r="N15" s="19"/>
      <c r="O15" s="83">
        <f>K15*M15</f>
        <v>0</v>
      </c>
    </row>
    <row r="16" spans="1:15" s="3" customFormat="1" ht="12" customHeight="1">
      <c r="A16" s="22"/>
      <c r="B16" s="22"/>
      <c r="C16" s="6"/>
      <c r="D16" s="6"/>
      <c r="E16" s="7"/>
      <c r="F16" s="2"/>
      <c r="G16" s="2" t="s">
        <v>67</v>
      </c>
      <c r="H16" s="2"/>
      <c r="I16" s="2"/>
      <c r="J16" s="2"/>
      <c r="K16" s="86"/>
      <c r="L16" s="25"/>
      <c r="M16" s="93"/>
      <c r="N16" s="19"/>
      <c r="O16" s="86"/>
    </row>
    <row r="17" spans="1:15" s="3" customFormat="1" ht="12" customHeight="1">
      <c r="A17" s="26">
        <v>10</v>
      </c>
      <c r="B17" s="22"/>
      <c r="C17" s="27">
        <v>50</v>
      </c>
      <c r="D17" s="6"/>
      <c r="E17" s="28">
        <f>+A17*C17</f>
        <v>500</v>
      </c>
      <c r="F17" s="2"/>
      <c r="G17" s="74" t="s">
        <v>32</v>
      </c>
      <c r="H17" s="2" t="s">
        <v>34</v>
      </c>
      <c r="I17" s="2"/>
      <c r="J17" s="2"/>
      <c r="K17" s="83">
        <v>0</v>
      </c>
      <c r="L17" s="25"/>
      <c r="M17" s="95"/>
      <c r="N17" s="19"/>
      <c r="O17" s="83">
        <f>K17*M17</f>
        <v>0</v>
      </c>
    </row>
    <row r="18" spans="1:15" s="3" customFormat="1" ht="12" customHeight="1">
      <c r="A18" s="22"/>
      <c r="B18" s="22"/>
      <c r="C18" s="6"/>
      <c r="D18" s="6"/>
      <c r="E18" s="7"/>
      <c r="F18" s="2"/>
      <c r="G18" s="2"/>
      <c r="H18" s="2"/>
      <c r="I18" s="2"/>
      <c r="J18" s="2"/>
      <c r="K18" s="89"/>
      <c r="L18" s="25"/>
      <c r="M18" s="93"/>
      <c r="N18" s="19"/>
      <c r="O18" s="84"/>
    </row>
    <row r="19" spans="1:15" s="3" customFormat="1" ht="12" customHeight="1">
      <c r="A19" s="26">
        <v>10</v>
      </c>
      <c r="B19" s="22"/>
      <c r="C19" s="27">
        <v>6</v>
      </c>
      <c r="D19" s="6"/>
      <c r="E19" s="28">
        <f>+A19*C19</f>
        <v>60</v>
      </c>
      <c r="F19" s="2"/>
      <c r="G19" s="74" t="s">
        <v>70</v>
      </c>
      <c r="H19" s="2" t="s">
        <v>60</v>
      </c>
      <c r="I19" s="2"/>
      <c r="J19" s="2"/>
      <c r="K19" s="83">
        <v>0</v>
      </c>
      <c r="L19" s="25"/>
      <c r="M19" s="95"/>
      <c r="N19" s="19"/>
      <c r="O19" s="83">
        <f>K19*M19</f>
        <v>0</v>
      </c>
    </row>
    <row r="20" spans="1:15" s="3" customFormat="1" ht="12" customHeight="1">
      <c r="A20" s="22"/>
      <c r="B20" s="22"/>
      <c r="C20" s="6"/>
      <c r="D20" s="6"/>
      <c r="E20" s="7"/>
      <c r="F20" s="2"/>
      <c r="G20" s="2"/>
      <c r="H20" s="2"/>
      <c r="I20" s="2"/>
      <c r="J20" s="2"/>
      <c r="K20" s="86"/>
      <c r="L20" s="25"/>
      <c r="M20" s="93"/>
      <c r="N20" s="19"/>
      <c r="O20" s="86"/>
    </row>
    <row r="21" spans="1:15" s="3" customFormat="1" ht="15" customHeight="1">
      <c r="A21" s="26">
        <v>10</v>
      </c>
      <c r="B21" s="22"/>
      <c r="C21" s="27">
        <v>50</v>
      </c>
      <c r="D21" s="6"/>
      <c r="E21" s="28">
        <f>+A21*C21</f>
        <v>500</v>
      </c>
      <c r="F21" s="2"/>
      <c r="G21" s="2" t="s">
        <v>68</v>
      </c>
      <c r="H21" s="29" t="s">
        <v>25</v>
      </c>
      <c r="I21" s="29"/>
      <c r="J21" s="2"/>
      <c r="K21" s="83">
        <v>0</v>
      </c>
      <c r="L21" s="25"/>
      <c r="M21" s="95"/>
      <c r="N21" s="19"/>
      <c r="O21" s="83">
        <f>K21*M21</f>
        <v>0</v>
      </c>
    </row>
    <row r="22" spans="1:15" s="3" customFormat="1" ht="15" customHeight="1">
      <c r="A22" s="26">
        <v>8</v>
      </c>
      <c r="B22" s="22"/>
      <c r="C22" s="27">
        <v>50</v>
      </c>
      <c r="D22" s="6"/>
      <c r="E22" s="28">
        <f>+A22*C22</f>
        <v>400</v>
      </c>
      <c r="F22" s="2"/>
      <c r="G22" s="2"/>
      <c r="H22" s="29" t="s">
        <v>26</v>
      </c>
      <c r="I22" s="29"/>
      <c r="J22" s="2"/>
      <c r="K22" s="83">
        <v>0</v>
      </c>
      <c r="L22" s="25"/>
      <c r="M22" s="95"/>
      <c r="N22" s="19"/>
      <c r="O22" s="83">
        <f>K22*M22</f>
        <v>0</v>
      </c>
    </row>
    <row r="23" spans="1:15" s="3" customFormat="1" ht="15" customHeight="1">
      <c r="A23" s="26">
        <v>6</v>
      </c>
      <c r="B23" s="22"/>
      <c r="C23" s="27">
        <v>10</v>
      </c>
      <c r="D23" s="6"/>
      <c r="E23" s="28">
        <f>+A23*C23</f>
        <v>60</v>
      </c>
      <c r="F23" s="2"/>
      <c r="G23" s="2"/>
      <c r="H23" s="29" t="s">
        <v>27</v>
      </c>
      <c r="I23" s="29"/>
      <c r="J23" s="2"/>
      <c r="K23" s="83">
        <v>0</v>
      </c>
      <c r="L23" s="25"/>
      <c r="M23" s="95"/>
      <c r="N23" s="19"/>
      <c r="O23" s="83">
        <f>K23*M23</f>
        <v>0</v>
      </c>
    </row>
    <row r="24" spans="1:15" s="3" customFormat="1" ht="15" customHeight="1">
      <c r="A24" s="26">
        <v>5</v>
      </c>
      <c r="B24" s="22"/>
      <c r="C24" s="27">
        <v>50</v>
      </c>
      <c r="D24" s="6"/>
      <c r="E24" s="28">
        <f>+A24*C24</f>
        <v>250</v>
      </c>
      <c r="F24" s="2"/>
      <c r="G24" s="2"/>
      <c r="H24" s="29" t="s">
        <v>28</v>
      </c>
      <c r="I24" s="29"/>
      <c r="J24" s="2"/>
      <c r="K24" s="83">
        <v>0</v>
      </c>
      <c r="L24" s="25"/>
      <c r="M24" s="95"/>
      <c r="N24" s="19"/>
      <c r="O24" s="83">
        <f>K24*M24</f>
        <v>0</v>
      </c>
    </row>
    <row r="25" spans="1:15" s="3" customFormat="1" ht="12" customHeight="1">
      <c r="A25" s="22"/>
      <c r="B25" s="22"/>
      <c r="C25" s="6"/>
      <c r="D25" s="6"/>
      <c r="E25" s="7"/>
      <c r="F25" s="2"/>
      <c r="G25" s="2"/>
      <c r="I25" s="2"/>
      <c r="J25" s="2"/>
      <c r="K25" s="86"/>
      <c r="L25" s="25"/>
      <c r="M25" s="93"/>
      <c r="N25" s="19"/>
      <c r="O25" s="86"/>
    </row>
    <row r="26" spans="1:15" s="3" customFormat="1" ht="12" customHeight="1">
      <c r="A26" s="22"/>
      <c r="B26" s="22"/>
      <c r="C26" s="6"/>
      <c r="D26" s="6"/>
      <c r="E26" s="7"/>
      <c r="F26" s="8"/>
      <c r="G26" s="2" t="s">
        <v>69</v>
      </c>
      <c r="H26" s="78" t="s">
        <v>18</v>
      </c>
      <c r="I26" s="78"/>
      <c r="J26" s="8"/>
      <c r="K26" s="89"/>
      <c r="L26" s="25"/>
      <c r="M26" s="93"/>
      <c r="N26" s="19"/>
      <c r="O26" s="84"/>
    </row>
    <row r="27" spans="1:15" s="3" customFormat="1" ht="15" customHeight="1">
      <c r="A27" s="26">
        <v>10</v>
      </c>
      <c r="B27" s="22"/>
      <c r="C27" s="27">
        <v>50</v>
      </c>
      <c r="D27" s="6"/>
      <c r="E27" s="28">
        <f>+A27*C27</f>
        <v>500</v>
      </c>
      <c r="F27" s="2"/>
      <c r="G27" s="74" t="s">
        <v>31</v>
      </c>
      <c r="H27" s="29"/>
      <c r="I27" s="29"/>
      <c r="J27" s="2"/>
      <c r="K27" s="83">
        <v>0</v>
      </c>
      <c r="L27" s="25"/>
      <c r="M27" s="95"/>
      <c r="N27" s="19"/>
      <c r="O27" s="83">
        <f>K27*M27</f>
        <v>0</v>
      </c>
    </row>
    <row r="28" spans="1:15" s="3" customFormat="1" ht="15" customHeight="1">
      <c r="A28" s="26">
        <v>10</v>
      </c>
      <c r="B28" s="22"/>
      <c r="C28" s="27">
        <v>50</v>
      </c>
      <c r="D28" s="6"/>
      <c r="E28" s="28">
        <f>+A28*C28</f>
        <v>500</v>
      </c>
      <c r="F28" s="2"/>
      <c r="G28" s="74" t="s">
        <v>29</v>
      </c>
      <c r="H28" s="30"/>
      <c r="I28" s="30"/>
      <c r="J28" s="2"/>
      <c r="K28" s="83">
        <v>0</v>
      </c>
      <c r="L28" s="25"/>
      <c r="M28" s="95"/>
      <c r="N28" s="19"/>
      <c r="O28" s="83">
        <f>K28*M28</f>
        <v>0</v>
      </c>
    </row>
    <row r="29" spans="1:15" s="3" customFormat="1" ht="15" customHeight="1">
      <c r="A29" s="26">
        <v>10</v>
      </c>
      <c r="B29" s="22"/>
      <c r="C29" s="27">
        <v>50</v>
      </c>
      <c r="D29" s="6"/>
      <c r="E29" s="28">
        <f>+A29*C29</f>
        <v>500</v>
      </c>
      <c r="F29" s="2"/>
      <c r="G29" s="74" t="s">
        <v>30</v>
      </c>
      <c r="H29" s="30"/>
      <c r="I29" s="30"/>
      <c r="J29" s="2"/>
      <c r="K29" s="83">
        <v>0</v>
      </c>
      <c r="L29" s="25"/>
      <c r="M29" s="95"/>
      <c r="N29" s="19"/>
      <c r="O29" s="83">
        <f>K29*M29</f>
        <v>0</v>
      </c>
    </row>
    <row r="30" spans="1:15" s="3" customFormat="1" ht="15" customHeight="1">
      <c r="A30" s="22"/>
      <c r="B30" s="22"/>
      <c r="C30" s="6"/>
      <c r="D30" s="6"/>
      <c r="E30" s="7"/>
      <c r="F30" s="2"/>
      <c r="G30" s="74"/>
      <c r="H30" s="2"/>
      <c r="I30" s="2"/>
      <c r="J30" s="2"/>
      <c r="K30" s="86"/>
      <c r="L30" s="25"/>
      <c r="M30" s="96"/>
      <c r="N30" s="19"/>
      <c r="O30" s="86"/>
    </row>
    <row r="31" spans="1:15" s="3" customFormat="1" ht="15" customHeight="1">
      <c r="A31" s="22"/>
      <c r="B31" s="22"/>
      <c r="C31" s="6"/>
      <c r="D31" s="6"/>
      <c r="E31" s="7"/>
      <c r="F31" s="2"/>
      <c r="G31" s="75" t="s">
        <v>82</v>
      </c>
      <c r="H31" s="2"/>
      <c r="I31" s="2"/>
      <c r="J31" s="2"/>
      <c r="K31" s="86"/>
      <c r="L31" s="25"/>
      <c r="M31" s="96"/>
      <c r="N31" s="19"/>
      <c r="O31" s="86"/>
    </row>
    <row r="32" spans="1:15" s="3" customFormat="1" ht="15" customHeight="1">
      <c r="A32" s="26">
        <v>75</v>
      </c>
      <c r="B32" s="22" t="s">
        <v>44</v>
      </c>
      <c r="C32" s="27">
        <v>40</v>
      </c>
      <c r="D32" s="6" t="s">
        <v>46</v>
      </c>
      <c r="E32" s="7">
        <f>+A32*C32</f>
        <v>3000</v>
      </c>
      <c r="F32" s="2"/>
      <c r="G32" s="74" t="s">
        <v>83</v>
      </c>
      <c r="H32" s="29"/>
      <c r="I32" s="29"/>
      <c r="J32" s="2"/>
      <c r="K32" s="83">
        <v>0</v>
      </c>
      <c r="L32" s="25"/>
      <c r="M32" s="95"/>
      <c r="N32" s="19"/>
      <c r="O32" s="83">
        <f>K32*M32</f>
        <v>0</v>
      </c>
    </row>
    <row r="33" spans="1:15" s="3" customFormat="1" ht="15" customHeight="1">
      <c r="A33" s="26">
        <v>130</v>
      </c>
      <c r="B33" s="22" t="s">
        <v>44</v>
      </c>
      <c r="C33" s="27">
        <v>30</v>
      </c>
      <c r="D33" s="6" t="s">
        <v>46</v>
      </c>
      <c r="E33" s="7">
        <f>+A33*C33</f>
        <v>3900</v>
      </c>
      <c r="F33" s="2"/>
      <c r="G33" s="74" t="s">
        <v>84</v>
      </c>
      <c r="H33" s="29"/>
      <c r="I33" s="29"/>
      <c r="J33" s="2"/>
      <c r="K33" s="83">
        <v>0</v>
      </c>
      <c r="L33" s="25"/>
      <c r="M33" s="95"/>
      <c r="N33" s="19"/>
      <c r="O33" s="83">
        <f>K33*M33</f>
        <v>0</v>
      </c>
    </row>
    <row r="34" spans="1:15" s="3" customFormat="1" ht="15" customHeight="1">
      <c r="A34" s="26">
        <v>145</v>
      </c>
      <c r="B34" s="22" t="s">
        <v>44</v>
      </c>
      <c r="C34" s="27">
        <v>15</v>
      </c>
      <c r="D34" s="6" t="s">
        <v>46</v>
      </c>
      <c r="E34" s="7">
        <f>+A34*C34</f>
        <v>2175</v>
      </c>
      <c r="F34" s="2"/>
      <c r="G34" s="74" t="s">
        <v>85</v>
      </c>
      <c r="H34" s="29"/>
      <c r="I34" s="29"/>
      <c r="J34" s="2"/>
      <c r="K34" s="83">
        <v>0</v>
      </c>
      <c r="L34" s="25"/>
      <c r="M34" s="95"/>
      <c r="N34" s="19"/>
      <c r="O34" s="83">
        <f>K34*M34</f>
        <v>0</v>
      </c>
    </row>
    <row r="35" spans="1:15" s="3" customFormat="1" ht="15" customHeight="1">
      <c r="A35" s="26">
        <v>40</v>
      </c>
      <c r="B35" s="22" t="s">
        <v>44</v>
      </c>
      <c r="C35" s="27">
        <v>30</v>
      </c>
      <c r="D35" s="6" t="s">
        <v>46</v>
      </c>
      <c r="E35" s="7">
        <f>+A35*C35</f>
        <v>1200</v>
      </c>
      <c r="F35" s="2"/>
      <c r="G35" s="74" t="s">
        <v>86</v>
      </c>
      <c r="H35" s="29"/>
      <c r="I35" s="29"/>
      <c r="J35" s="2"/>
      <c r="K35" s="83">
        <v>0</v>
      </c>
      <c r="L35" s="25"/>
      <c r="M35" s="95"/>
      <c r="N35" s="19"/>
      <c r="O35" s="83">
        <f>K35*M35</f>
        <v>0</v>
      </c>
    </row>
    <row r="36" spans="1:15" s="3" customFormat="1" ht="15" customHeight="1">
      <c r="A36" s="26">
        <v>60</v>
      </c>
      <c r="B36" s="22" t="s">
        <v>44</v>
      </c>
      <c r="C36" s="27">
        <v>20</v>
      </c>
      <c r="D36" s="6" t="s">
        <v>46</v>
      </c>
      <c r="E36" s="7">
        <f>+A36*C36</f>
        <v>1200</v>
      </c>
      <c r="F36" s="2"/>
      <c r="G36" s="74" t="s">
        <v>87</v>
      </c>
      <c r="H36" s="29"/>
      <c r="I36" s="29"/>
      <c r="J36" s="2"/>
      <c r="K36" s="83">
        <v>0</v>
      </c>
      <c r="L36" s="25"/>
      <c r="M36" s="95"/>
      <c r="N36" s="19"/>
      <c r="O36" s="83">
        <f>K36*M36</f>
        <v>0</v>
      </c>
    </row>
    <row r="37" spans="1:15" s="3" customFormat="1" ht="12" customHeight="1">
      <c r="A37" s="22"/>
      <c r="B37" s="22"/>
      <c r="C37" s="6"/>
      <c r="D37" s="6"/>
      <c r="E37" s="7"/>
      <c r="F37" s="2"/>
      <c r="G37" s="2"/>
      <c r="H37" s="2"/>
      <c r="I37" s="2"/>
      <c r="J37" s="2"/>
      <c r="K37" s="89"/>
      <c r="L37" s="25"/>
      <c r="M37" s="93"/>
      <c r="N37" s="19"/>
      <c r="O37" s="84"/>
    </row>
    <row r="38" spans="1:15" s="3" customFormat="1" ht="12" customHeight="1">
      <c r="A38" s="22"/>
      <c r="B38" s="22"/>
      <c r="C38" s="6"/>
      <c r="D38" s="6"/>
      <c r="E38" s="7"/>
      <c r="F38" s="2"/>
      <c r="G38" s="2" t="s">
        <v>71</v>
      </c>
      <c r="H38" s="2" t="s">
        <v>35</v>
      </c>
      <c r="I38" s="2"/>
      <c r="J38" s="2"/>
      <c r="K38" s="89"/>
      <c r="L38" s="25"/>
      <c r="M38" s="93"/>
      <c r="N38" s="19"/>
      <c r="O38" s="84"/>
    </row>
    <row r="39" spans="1:15" s="3" customFormat="1" ht="12" customHeight="1">
      <c r="A39" s="26">
        <v>20</v>
      </c>
      <c r="B39" s="22"/>
      <c r="C39" s="27">
        <v>50</v>
      </c>
      <c r="D39" s="6"/>
      <c r="E39" s="28">
        <f>+A39*C39</f>
        <v>1000</v>
      </c>
      <c r="F39" s="2"/>
      <c r="G39" s="2" t="s">
        <v>33</v>
      </c>
      <c r="H39" s="2" t="s">
        <v>36</v>
      </c>
      <c r="I39" s="2"/>
      <c r="J39" s="2"/>
      <c r="K39" s="83">
        <v>0</v>
      </c>
      <c r="L39" s="25"/>
      <c r="M39" s="95"/>
      <c r="N39" s="19"/>
      <c r="O39" s="83">
        <f>K39*M39</f>
        <v>0</v>
      </c>
    </row>
    <row r="40" spans="1:15" s="3" customFormat="1" ht="12" customHeight="1">
      <c r="A40" s="22"/>
      <c r="B40" s="22"/>
      <c r="C40" s="6"/>
      <c r="D40" s="6"/>
      <c r="E40" s="7"/>
      <c r="F40" s="2"/>
      <c r="G40" s="2"/>
      <c r="H40" s="2"/>
      <c r="I40" s="2"/>
      <c r="J40" s="2"/>
      <c r="K40" s="89"/>
      <c r="L40" s="25"/>
      <c r="M40" s="93"/>
      <c r="N40" s="19"/>
      <c r="O40" s="84"/>
    </row>
    <row r="41" spans="1:15" s="3" customFormat="1" ht="15" customHeight="1">
      <c r="A41" s="26">
        <v>5</v>
      </c>
      <c r="B41" s="22"/>
      <c r="C41" s="27">
        <v>5</v>
      </c>
      <c r="D41" s="6"/>
      <c r="E41" s="28">
        <f>+A41*C41</f>
        <v>25</v>
      </c>
      <c r="F41" s="2"/>
      <c r="G41" s="2" t="s">
        <v>72</v>
      </c>
      <c r="H41" s="2" t="s">
        <v>61</v>
      </c>
      <c r="I41" s="2"/>
      <c r="J41" s="2"/>
      <c r="K41" s="83">
        <v>0</v>
      </c>
      <c r="L41" s="25"/>
      <c r="M41" s="95"/>
      <c r="N41" s="19"/>
      <c r="O41" s="83">
        <f>K41*M41</f>
        <v>0</v>
      </c>
    </row>
    <row r="42" spans="1:15" s="3" customFormat="1" ht="15" customHeight="1">
      <c r="A42" s="22"/>
      <c r="B42" s="22"/>
      <c r="C42" s="6"/>
      <c r="D42" s="6"/>
      <c r="E42" s="7"/>
      <c r="F42" s="2"/>
      <c r="G42" s="2"/>
      <c r="H42" s="2"/>
      <c r="I42" s="2"/>
      <c r="J42" s="2"/>
      <c r="K42" s="86"/>
      <c r="L42" s="25"/>
      <c r="M42" s="96"/>
      <c r="N42" s="19"/>
      <c r="O42" s="86"/>
    </row>
    <row r="43" spans="1:15" s="3" customFormat="1" ht="15" customHeight="1">
      <c r="A43" s="26">
        <v>30</v>
      </c>
      <c r="B43" s="22" t="s">
        <v>44</v>
      </c>
      <c r="C43" s="27">
        <v>20</v>
      </c>
      <c r="D43" s="6" t="s">
        <v>46</v>
      </c>
      <c r="E43" s="7">
        <f>+A43*C43</f>
        <v>600</v>
      </c>
      <c r="F43" s="2"/>
      <c r="G43" s="2" t="s">
        <v>73</v>
      </c>
      <c r="H43" s="2" t="s">
        <v>76</v>
      </c>
      <c r="I43" s="2"/>
      <c r="J43" s="2"/>
      <c r="K43" s="83">
        <v>0</v>
      </c>
      <c r="L43" s="25"/>
      <c r="M43" s="95"/>
      <c r="N43" s="19"/>
      <c r="O43" s="83">
        <f>K43*M43</f>
        <v>0</v>
      </c>
    </row>
    <row r="44" spans="1:15" s="3" customFormat="1" ht="15" customHeight="1">
      <c r="A44" s="26">
        <v>1</v>
      </c>
      <c r="B44" s="22" t="s">
        <v>44</v>
      </c>
      <c r="C44" s="27">
        <v>50</v>
      </c>
      <c r="D44" s="6" t="s">
        <v>46</v>
      </c>
      <c r="E44" s="7">
        <f>+A44*C44</f>
        <v>50</v>
      </c>
      <c r="F44" s="2"/>
      <c r="G44" s="2" t="s">
        <v>74</v>
      </c>
      <c r="H44" s="2" t="s">
        <v>77</v>
      </c>
      <c r="I44" s="2"/>
      <c r="J44" s="2"/>
      <c r="K44" s="83">
        <v>0</v>
      </c>
      <c r="L44" s="25"/>
      <c r="M44" s="95"/>
      <c r="N44" s="19"/>
      <c r="O44" s="83">
        <f>K44*M44</f>
        <v>0</v>
      </c>
    </row>
    <row r="45" spans="1:15" s="3" customFormat="1" ht="15" customHeight="1">
      <c r="A45" s="26">
        <v>0.5</v>
      </c>
      <c r="B45" s="22" t="s">
        <v>44</v>
      </c>
      <c r="C45" s="27">
        <v>50</v>
      </c>
      <c r="D45" s="6" t="s">
        <v>46</v>
      </c>
      <c r="E45" s="7">
        <f>+A45*C45</f>
        <v>25</v>
      </c>
      <c r="F45" s="2"/>
      <c r="G45" s="2" t="s">
        <v>75</v>
      </c>
      <c r="H45" s="2" t="s">
        <v>78</v>
      </c>
      <c r="I45" s="2"/>
      <c r="J45" s="2"/>
      <c r="K45" s="83">
        <v>0</v>
      </c>
      <c r="L45" s="25"/>
      <c r="M45" s="95"/>
      <c r="N45" s="19"/>
      <c r="O45" s="83">
        <f>K45*M45</f>
        <v>0</v>
      </c>
    </row>
    <row r="46" spans="1:15" s="3" customFormat="1" ht="12" customHeight="1">
      <c r="A46" s="22"/>
      <c r="B46" s="22"/>
      <c r="C46" s="6"/>
      <c r="D46" s="6"/>
      <c r="E46" s="7"/>
      <c r="F46" s="2"/>
      <c r="G46" s="2"/>
      <c r="H46" s="2"/>
      <c r="I46" s="2"/>
      <c r="J46" s="2"/>
      <c r="K46" s="89"/>
      <c r="L46" s="25"/>
      <c r="M46" s="93"/>
      <c r="N46" s="19"/>
      <c r="O46" s="84"/>
    </row>
    <row r="47" spans="1:15" s="3" customFormat="1" ht="12" customHeight="1" thickBot="1">
      <c r="A47" s="5"/>
      <c r="B47" s="5"/>
      <c r="C47" s="4"/>
      <c r="D47" s="4"/>
      <c r="E47" s="31">
        <f>SUM(E5:E45)</f>
        <v>18325</v>
      </c>
      <c r="F47" s="13"/>
      <c r="G47" s="13" t="s">
        <v>79</v>
      </c>
      <c r="H47" s="13"/>
      <c r="I47" s="13"/>
      <c r="J47" s="13"/>
      <c r="K47" s="90"/>
      <c r="L47" s="10"/>
      <c r="M47" s="97"/>
      <c r="N47" s="9"/>
      <c r="O47" s="83">
        <f>SUM(O5:O45)</f>
        <v>20</v>
      </c>
    </row>
    <row r="48" spans="1:15" s="3" customFormat="1" ht="12" customHeight="1">
      <c r="A48" s="22"/>
      <c r="B48" s="22"/>
      <c r="C48" s="6"/>
      <c r="D48" s="6"/>
      <c r="E48" s="7"/>
      <c r="F48" s="2"/>
      <c r="G48" s="2"/>
      <c r="H48" s="2"/>
      <c r="I48" s="2"/>
      <c r="J48" s="2"/>
      <c r="K48" s="89"/>
      <c r="L48" s="25"/>
      <c r="M48" s="93"/>
      <c r="N48" s="19"/>
      <c r="O48" s="84"/>
    </row>
    <row r="49" spans="1:15" s="3" customFormat="1" ht="12" customHeight="1">
      <c r="A49" s="22"/>
      <c r="B49" s="22"/>
      <c r="C49" s="6"/>
      <c r="D49" s="6"/>
      <c r="E49" s="7"/>
      <c r="F49" s="2"/>
      <c r="G49" s="13" t="s">
        <v>12</v>
      </c>
      <c r="H49" s="2"/>
      <c r="I49" s="2"/>
      <c r="J49" s="2"/>
      <c r="K49" s="89"/>
      <c r="L49" s="25"/>
      <c r="M49" s="93"/>
      <c r="N49" s="19"/>
      <c r="O49" s="84"/>
    </row>
    <row r="50" spans="1:15" s="3" customFormat="1" ht="12" customHeight="1">
      <c r="A50" s="26">
        <f>4*10</f>
        <v>40</v>
      </c>
      <c r="B50" s="22"/>
      <c r="C50" s="27">
        <v>50</v>
      </c>
      <c r="D50" s="6"/>
      <c r="E50" s="28">
        <f>+A50*C50</f>
        <v>2000</v>
      </c>
      <c r="F50" s="2"/>
      <c r="G50" s="2" t="s">
        <v>90</v>
      </c>
      <c r="H50" s="2"/>
      <c r="I50" s="2"/>
      <c r="J50" s="2"/>
      <c r="K50" s="83">
        <v>0</v>
      </c>
      <c r="L50" s="25"/>
      <c r="M50" s="95"/>
      <c r="N50" s="19"/>
      <c r="O50" s="83">
        <f>K50*M50</f>
        <v>0</v>
      </c>
    </row>
    <row r="51" spans="1:15" s="3" customFormat="1" ht="12" customHeight="1">
      <c r="A51" s="26">
        <v>500</v>
      </c>
      <c r="B51" s="22"/>
      <c r="C51" s="27">
        <v>1</v>
      </c>
      <c r="D51" s="6"/>
      <c r="E51" s="28">
        <f>+A51*C51</f>
        <v>500</v>
      </c>
      <c r="F51" s="2"/>
      <c r="G51" s="2" t="s">
        <v>13</v>
      </c>
      <c r="H51" s="2"/>
      <c r="I51" s="2"/>
      <c r="J51" s="2"/>
      <c r="K51" s="83">
        <v>0</v>
      </c>
      <c r="L51" s="25"/>
      <c r="M51" s="95"/>
      <c r="N51" s="19"/>
      <c r="O51" s="83">
        <f>K51*M51</f>
        <v>0</v>
      </c>
    </row>
    <row r="52" spans="1:15" s="3" customFormat="1" ht="12" customHeight="1" thickBot="1">
      <c r="A52" s="60" t="s">
        <v>21</v>
      </c>
      <c r="B52" s="22"/>
      <c r="C52" s="23"/>
      <c r="D52" s="6"/>
      <c r="E52" s="7" t="s">
        <v>21</v>
      </c>
      <c r="F52" s="2"/>
      <c r="G52" s="2" t="s">
        <v>41</v>
      </c>
      <c r="H52" s="2"/>
      <c r="I52" s="2"/>
      <c r="J52" s="2"/>
      <c r="K52" s="83">
        <v>0</v>
      </c>
      <c r="L52" s="25"/>
      <c r="M52" s="95"/>
      <c r="N52" s="19"/>
      <c r="O52" s="83">
        <f>K52*M52</f>
        <v>0</v>
      </c>
    </row>
    <row r="53" spans="1:15" s="3" customFormat="1" ht="12" customHeight="1" thickBot="1">
      <c r="A53" s="22"/>
      <c r="B53" s="22"/>
      <c r="C53" s="6"/>
      <c r="D53" s="6"/>
      <c r="E53" s="32">
        <f>+E50+E51</f>
        <v>2500</v>
      </c>
      <c r="F53" s="2"/>
      <c r="G53" s="13" t="s">
        <v>80</v>
      </c>
      <c r="H53" s="2"/>
      <c r="I53" s="2"/>
      <c r="J53" s="2"/>
      <c r="K53" s="86"/>
      <c r="L53" s="25"/>
      <c r="M53" s="93"/>
      <c r="N53" s="19"/>
      <c r="O53" s="83">
        <f>SUM(O50:O52)</f>
        <v>0</v>
      </c>
    </row>
    <row r="54" spans="1:15" s="3" customFormat="1" ht="12" customHeight="1" thickBot="1">
      <c r="A54" s="22"/>
      <c r="B54" s="22"/>
      <c r="C54" s="6"/>
      <c r="D54" s="6"/>
      <c r="E54" s="6"/>
      <c r="F54" s="2"/>
      <c r="G54" s="2"/>
      <c r="H54" s="2"/>
      <c r="I54" s="2"/>
      <c r="J54" s="2"/>
      <c r="K54" s="89"/>
      <c r="L54" s="25"/>
      <c r="M54" s="19"/>
      <c r="N54" s="19"/>
      <c r="O54" s="40"/>
    </row>
    <row r="55" spans="1:15" s="3" customFormat="1" ht="12" customHeight="1" thickBot="1">
      <c r="A55" s="33"/>
      <c r="B55" s="33"/>
      <c r="C55" s="34"/>
      <c r="D55" s="34"/>
      <c r="E55" s="31">
        <f>+E47-E53</f>
        <v>15825</v>
      </c>
      <c r="F55" s="36"/>
      <c r="G55" s="16" t="s">
        <v>81</v>
      </c>
      <c r="H55" s="36"/>
      <c r="I55" s="36"/>
      <c r="J55" s="36"/>
      <c r="K55" s="91"/>
      <c r="L55" s="37"/>
      <c r="M55" s="38"/>
      <c r="N55" s="38"/>
      <c r="O55" s="87">
        <f>O47-O53</f>
        <v>20</v>
      </c>
    </row>
    <row r="56" spans="1:15" s="3" customFormat="1" ht="12" customHeight="1" thickTop="1">
      <c r="A56" s="22"/>
      <c r="B56" s="22"/>
      <c r="C56" s="6"/>
      <c r="D56" s="6"/>
      <c r="E56" s="7"/>
      <c r="F56" s="2"/>
      <c r="G56" s="13"/>
      <c r="H56" s="2"/>
      <c r="I56" s="2"/>
      <c r="J56" s="2"/>
      <c r="K56" s="89"/>
      <c r="L56" s="25"/>
      <c r="M56" s="19"/>
      <c r="N56" s="19"/>
      <c r="O56" s="86"/>
    </row>
    <row r="57" spans="1:15" s="58" customFormat="1" ht="18" customHeight="1">
      <c r="A57" s="64">
        <f>+E55/0.35</f>
        <v>45214.28571428572</v>
      </c>
      <c r="B57" s="53" t="s">
        <v>44</v>
      </c>
      <c r="C57" s="63">
        <v>0.35</v>
      </c>
      <c r="D57" s="54" t="s">
        <v>46</v>
      </c>
      <c r="E57" s="64">
        <f>+E55</f>
        <v>15825</v>
      </c>
      <c r="F57" s="55"/>
      <c r="G57" s="56" t="s">
        <v>92</v>
      </c>
      <c r="H57" s="55"/>
      <c r="I57" s="55"/>
      <c r="J57" s="55"/>
      <c r="K57" s="88"/>
      <c r="L57" s="20" t="s">
        <v>47</v>
      </c>
      <c r="M57" s="98">
        <v>0.35</v>
      </c>
      <c r="N57" s="57" t="s">
        <v>46</v>
      </c>
      <c r="O57" s="88">
        <f>K57/M57</f>
        <v>0</v>
      </c>
    </row>
    <row r="58" spans="1:15" s="3" customFormat="1" ht="12" customHeight="1">
      <c r="A58" s="62" t="s">
        <v>42</v>
      </c>
      <c r="B58" s="6"/>
      <c r="C58" s="65" t="s">
        <v>43</v>
      </c>
      <c r="D58" s="6"/>
      <c r="E58" s="41" t="s">
        <v>45</v>
      </c>
      <c r="F58" s="2"/>
      <c r="G58" s="81" t="s">
        <v>93</v>
      </c>
      <c r="H58" s="2"/>
      <c r="I58" s="2"/>
      <c r="J58" s="2"/>
      <c r="K58" s="19" t="s">
        <v>45</v>
      </c>
      <c r="L58" s="20" t="s">
        <v>47</v>
      </c>
      <c r="M58" s="68" t="s">
        <v>43</v>
      </c>
      <c r="N58" s="19" t="s">
        <v>46</v>
      </c>
      <c r="O58" s="40" t="s">
        <v>50</v>
      </c>
    </row>
    <row r="59" spans="1:15" s="3" customFormat="1" ht="12" customHeight="1">
      <c r="A59" s="82" t="s">
        <v>91</v>
      </c>
      <c r="B59" s="82"/>
      <c r="C59" s="82"/>
      <c r="D59" s="82"/>
      <c r="E59" s="82"/>
      <c r="F59" s="2"/>
      <c r="G59" s="2"/>
      <c r="H59" s="2"/>
      <c r="I59" s="2"/>
      <c r="J59" s="2"/>
      <c r="K59" s="19"/>
      <c r="L59" s="19"/>
      <c r="M59" s="19"/>
      <c r="N59" s="19"/>
      <c r="O59" s="40"/>
    </row>
    <row r="60" spans="1:15" s="3" customFormat="1" ht="12" customHeight="1" thickBot="1">
      <c r="A60" s="80"/>
      <c r="B60" s="6"/>
      <c r="C60" s="17"/>
      <c r="D60" s="6"/>
      <c r="E60" s="17"/>
      <c r="F60" s="2"/>
      <c r="G60" s="2"/>
      <c r="H60" s="2"/>
      <c r="I60" s="2"/>
      <c r="J60" s="2"/>
      <c r="K60" s="19"/>
      <c r="L60" s="19"/>
      <c r="M60" s="19"/>
      <c r="N60" s="19"/>
      <c r="O60" s="40"/>
    </row>
    <row r="61" spans="1:15" s="3" customFormat="1" ht="12" customHeight="1" thickBot="1">
      <c r="A61" s="70">
        <f>A57</f>
        <v>45214.28571428572</v>
      </c>
      <c r="B61" s="7" t="s">
        <v>47</v>
      </c>
      <c r="C61" s="71" t="s">
        <v>48</v>
      </c>
      <c r="D61" s="6" t="s">
        <v>46</v>
      </c>
      <c r="E61" s="61">
        <f>A57/50</f>
        <v>904.2857142857143</v>
      </c>
      <c r="F61" s="2"/>
      <c r="G61" s="13" t="s">
        <v>49</v>
      </c>
      <c r="H61" s="2"/>
      <c r="I61" s="2"/>
      <c r="J61" s="2"/>
      <c r="K61" s="52">
        <f>+O57</f>
        <v>0</v>
      </c>
      <c r="L61" s="20" t="s">
        <v>47</v>
      </c>
      <c r="M61" s="99">
        <v>1</v>
      </c>
      <c r="N61" s="19" t="s">
        <v>46</v>
      </c>
      <c r="O61" s="66">
        <f>+SUM(K61/M61)</f>
        <v>0</v>
      </c>
    </row>
    <row r="62" spans="1:15" s="3" customFormat="1" ht="12" customHeight="1">
      <c r="A62" s="7"/>
      <c r="B62" s="7"/>
      <c r="C62" s="6"/>
      <c r="D62" s="6"/>
      <c r="E62" s="7"/>
      <c r="F62" s="2"/>
      <c r="G62" s="13"/>
      <c r="H62" s="2"/>
      <c r="I62" s="2"/>
      <c r="J62" s="2"/>
      <c r="K62" s="59" t="s">
        <v>50</v>
      </c>
      <c r="L62" s="20" t="s">
        <v>47</v>
      </c>
      <c r="M62" s="67" t="s">
        <v>51</v>
      </c>
      <c r="N62" s="19" t="s">
        <v>46</v>
      </c>
      <c r="O62" s="59" t="s">
        <v>52</v>
      </c>
    </row>
    <row r="63" spans="1:15" s="3" customFormat="1" ht="12" customHeight="1">
      <c r="A63" s="7"/>
      <c r="B63" s="7"/>
      <c r="C63" s="6"/>
      <c r="D63" s="6"/>
      <c r="E63" s="7"/>
      <c r="F63" s="2"/>
      <c r="G63" s="13"/>
      <c r="H63" s="2"/>
      <c r="I63" s="2"/>
      <c r="J63" s="2"/>
      <c r="K63" s="59"/>
      <c r="L63" s="20"/>
      <c r="M63" s="67"/>
      <c r="N63" s="19"/>
      <c r="O63" s="59"/>
    </row>
    <row r="64" spans="1:15" s="3" customFormat="1" ht="12" customHeight="1" thickBot="1">
      <c r="A64" s="33"/>
      <c r="B64" s="33"/>
      <c r="C64" s="34"/>
      <c r="D64" s="34"/>
      <c r="E64" s="35"/>
      <c r="F64" s="36"/>
      <c r="G64" s="16"/>
      <c r="H64" s="36"/>
      <c r="I64" s="36"/>
      <c r="J64" s="36"/>
      <c r="K64" s="37"/>
      <c r="L64" s="37"/>
      <c r="M64" s="38"/>
      <c r="N64" s="38"/>
      <c r="O64" s="39"/>
    </row>
    <row r="65" spans="1:15" s="58" customFormat="1" ht="18" customHeight="1" thickTop="1">
      <c r="A65" s="54"/>
      <c r="B65" s="54"/>
      <c r="C65" s="54"/>
      <c r="D65" s="54"/>
      <c r="E65" s="54"/>
      <c r="F65" s="55"/>
      <c r="G65" s="56" t="s">
        <v>22</v>
      </c>
      <c r="H65" s="55"/>
      <c r="I65" s="55"/>
      <c r="J65" s="55"/>
      <c r="K65" s="55"/>
      <c r="L65" s="55"/>
      <c r="M65" s="55"/>
      <c r="N65" s="55"/>
      <c r="O65" s="55"/>
    </row>
    <row r="66" spans="1:15" s="3" customFormat="1" ht="15" customHeight="1">
      <c r="A66" s="41"/>
      <c r="B66" s="41"/>
      <c r="C66" s="41" t="s">
        <v>1</v>
      </c>
      <c r="D66" s="41"/>
      <c r="E66" s="42" t="s">
        <v>88</v>
      </c>
      <c r="F66" s="1"/>
      <c r="G66" s="2" t="s">
        <v>38</v>
      </c>
      <c r="H66" s="29"/>
      <c r="I66" s="1"/>
      <c r="J66" s="1"/>
      <c r="K66" s="43"/>
      <c r="L66" s="43"/>
      <c r="M66" s="43" t="s">
        <v>1</v>
      </c>
      <c r="N66" s="43"/>
      <c r="O66" s="44"/>
    </row>
    <row r="67" spans="1:15" s="3" customFormat="1" ht="15" customHeight="1">
      <c r="A67" s="41"/>
      <c r="B67" s="41"/>
      <c r="C67" s="17"/>
      <c r="D67" s="17"/>
      <c r="E67" s="17"/>
      <c r="F67" s="2"/>
      <c r="G67" s="2" t="s">
        <v>39</v>
      </c>
      <c r="H67" s="2"/>
      <c r="I67" s="2"/>
      <c r="J67" s="2"/>
      <c r="K67" s="43"/>
      <c r="L67" s="43"/>
      <c r="M67" s="18"/>
      <c r="N67" s="18"/>
      <c r="O67" s="18"/>
    </row>
    <row r="68" spans="1:15" s="3" customFormat="1" ht="15" customHeight="1">
      <c r="A68" s="41"/>
      <c r="B68" s="41"/>
      <c r="C68" s="41" t="s">
        <v>37</v>
      </c>
      <c r="D68" s="41"/>
      <c r="E68" s="11">
        <v>1234</v>
      </c>
      <c r="F68" s="1"/>
      <c r="G68" s="2" t="s">
        <v>38</v>
      </c>
      <c r="H68" s="30"/>
      <c r="I68" s="1"/>
      <c r="J68" s="1"/>
      <c r="K68" s="43"/>
      <c r="L68" s="43"/>
      <c r="M68" s="43" t="s">
        <v>37</v>
      </c>
      <c r="N68" s="43"/>
      <c r="O68" s="14"/>
    </row>
    <row r="69" spans="1:15" s="3" customFormat="1" ht="15" customHeight="1">
      <c r="A69" s="41"/>
      <c r="B69" s="41"/>
      <c r="C69" s="17"/>
      <c r="D69" s="17"/>
      <c r="E69" s="76"/>
      <c r="F69" s="1"/>
      <c r="G69" s="2" t="s">
        <v>10</v>
      </c>
      <c r="H69" s="1"/>
      <c r="I69" s="1"/>
      <c r="J69" s="1"/>
      <c r="K69" s="43"/>
      <c r="L69" s="43"/>
      <c r="M69" s="18"/>
      <c r="N69" s="18"/>
      <c r="O69" s="18"/>
    </row>
    <row r="70" spans="1:15" s="3" customFormat="1" ht="15" customHeight="1">
      <c r="A70" s="4"/>
      <c r="B70" s="4"/>
      <c r="C70" s="41" t="s">
        <v>2</v>
      </c>
      <c r="D70" s="41"/>
      <c r="E70" s="11" t="s">
        <v>89</v>
      </c>
      <c r="F70" s="2"/>
      <c r="G70" s="2" t="s">
        <v>15</v>
      </c>
      <c r="H70" s="45"/>
      <c r="I70" s="2"/>
      <c r="J70" s="2"/>
      <c r="K70" s="9"/>
      <c r="L70" s="9"/>
      <c r="M70" s="43" t="s">
        <v>2</v>
      </c>
      <c r="N70" s="43"/>
      <c r="O70" s="46"/>
    </row>
    <row r="71" spans="1:15" s="3" customFormat="1" ht="15" customHeight="1">
      <c r="A71" s="6"/>
      <c r="B71" s="6"/>
      <c r="C71" s="17"/>
      <c r="D71" s="17"/>
      <c r="E71" s="76"/>
      <c r="F71" s="2"/>
      <c r="G71" s="3" t="s">
        <v>11</v>
      </c>
      <c r="H71" s="45"/>
      <c r="I71" s="2"/>
      <c r="J71" s="2"/>
      <c r="K71" s="19"/>
      <c r="L71" s="19"/>
      <c r="M71" s="18"/>
      <c r="N71" s="18"/>
      <c r="O71" s="18"/>
    </row>
    <row r="72" spans="1:15" s="3" customFormat="1" ht="15" customHeight="1">
      <c r="A72" s="6"/>
      <c r="B72" s="6"/>
      <c r="C72" s="41" t="s">
        <v>40</v>
      </c>
      <c r="D72" s="41"/>
      <c r="E72" s="11">
        <v>50</v>
      </c>
      <c r="F72" s="2"/>
      <c r="G72" s="2" t="s">
        <v>14</v>
      </c>
      <c r="H72" s="2"/>
      <c r="I72" s="2"/>
      <c r="J72" s="2"/>
      <c r="K72" s="19"/>
      <c r="L72" s="19"/>
      <c r="M72" s="43" t="s">
        <v>40</v>
      </c>
      <c r="N72" s="43"/>
      <c r="O72" s="46"/>
    </row>
    <row r="73" spans="1:15" s="3" customFormat="1" ht="15" customHeight="1">
      <c r="A73" s="6"/>
      <c r="B73" s="6"/>
      <c r="C73" s="41"/>
      <c r="D73" s="41"/>
      <c r="E73" s="4"/>
      <c r="F73" s="2"/>
      <c r="G73" s="2" t="s">
        <v>15</v>
      </c>
      <c r="H73" s="29"/>
      <c r="I73" s="2"/>
      <c r="J73" s="2"/>
      <c r="K73" s="19"/>
      <c r="L73" s="19"/>
      <c r="M73" s="43"/>
      <c r="N73" s="43"/>
      <c r="O73" s="9"/>
    </row>
    <row r="74" spans="1:15" s="3" customFormat="1" ht="12" customHeight="1" thickBot="1">
      <c r="A74" s="33"/>
      <c r="B74" s="33"/>
      <c r="C74" s="34"/>
      <c r="D74" s="34"/>
      <c r="E74" s="35"/>
      <c r="F74" s="36"/>
      <c r="G74" s="16"/>
      <c r="H74" s="36"/>
      <c r="I74" s="36"/>
      <c r="J74" s="36"/>
      <c r="K74" s="37"/>
      <c r="L74" s="37"/>
      <c r="M74" s="38"/>
      <c r="N74" s="38"/>
      <c r="O74" s="39"/>
    </row>
    <row r="75" spans="1:15" s="3" customFormat="1" ht="12" customHeight="1" thickTop="1">
      <c r="A75" s="25"/>
      <c r="B75" s="25"/>
      <c r="C75" s="19"/>
      <c r="D75" s="19"/>
      <c r="E75" s="20"/>
      <c r="F75" s="2"/>
      <c r="G75" s="13"/>
      <c r="H75" s="2"/>
      <c r="I75" s="2"/>
      <c r="J75" s="2"/>
      <c r="K75" s="25"/>
      <c r="L75" s="25"/>
      <c r="M75" s="19"/>
      <c r="N75" s="19"/>
      <c r="O75" s="20"/>
    </row>
    <row r="76" spans="1:15" s="3" customFormat="1" ht="30.75" customHeight="1">
      <c r="A76" s="77" t="s">
        <v>57</v>
      </c>
      <c r="B76" s="77"/>
      <c r="C76" s="77"/>
      <c r="D76" s="77"/>
      <c r="E76" s="77"/>
      <c r="F76" s="77"/>
      <c r="G76" s="77"/>
      <c r="H76" s="77"/>
      <c r="I76" s="77"/>
      <c r="J76" s="77"/>
      <c r="K76" s="77"/>
      <c r="L76" s="77"/>
      <c r="M76" s="77"/>
      <c r="N76" s="77"/>
      <c r="O76" s="77"/>
    </row>
    <row r="77" ht="12.75">
      <c r="A77" s="69"/>
    </row>
    <row r="78" ht="12.75">
      <c r="A78" s="69"/>
    </row>
    <row r="79" ht="12.75">
      <c r="A79" s="69"/>
    </row>
    <row r="81" ht="12.75">
      <c r="K81" s="73"/>
    </row>
  </sheetData>
  <mergeCells count="5">
    <mergeCell ref="A76:O76"/>
    <mergeCell ref="H26:I26"/>
    <mergeCell ref="G1:I1"/>
    <mergeCell ref="G2:I2"/>
    <mergeCell ref="A59:E59"/>
  </mergeCells>
  <printOptions horizontalCentered="1" verticalCentered="1"/>
  <pageMargins left="0.25" right="0.25" top="0.25" bottom="0.25" header="0.25" footer="0.25"/>
  <pageSetup horizontalDpi="300" verticalDpi="300" orientation="portrait" scale="6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GNFC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Alexis</dc:creator>
  <cp:keywords/>
  <dc:description/>
  <cp:lastModifiedBy>jshearer</cp:lastModifiedBy>
  <cp:lastPrinted>2007-05-14T22:08:26Z</cp:lastPrinted>
  <dcterms:created xsi:type="dcterms:W3CDTF">2001-04-05T15:05:53Z</dcterms:created>
  <dcterms:modified xsi:type="dcterms:W3CDTF">2007-05-14T22:09:39Z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-696366528</vt:i4>
  </property>
  <property fmtid="{D5CDD505-2E9C-101B-9397-08002B2CF9AE}" pid="4" name="_EmailSubje">
    <vt:lpwstr>Excel spreadsheet for Pack budget on CS website</vt:lpwstr>
  </property>
  <property fmtid="{D5CDD505-2E9C-101B-9397-08002B2CF9AE}" pid="5" name="_AuthorEma">
    <vt:lpwstr>jshearer@netbsa.org</vt:lpwstr>
  </property>
  <property fmtid="{D5CDD505-2E9C-101B-9397-08002B2CF9AE}" pid="6" name="_AuthorEmailDisplayNa">
    <vt:lpwstr>James Shearer</vt:lpwstr>
  </property>
</Properties>
</file>